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AF12_Förderorganisation EU\Vorlagen\Handreichungen EU-INT_Projektanträge\"/>
    </mc:Choice>
  </mc:AlternateContent>
  <xr:revisionPtr revIDLastSave="0" documentId="13_ncr:1_{43F04F76-A9D3-480D-A0B0-C6BD5AAB28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2" i="1" l="1"/>
  <c r="BE12" i="1" s="1"/>
  <c r="BB12" i="1"/>
  <c r="BC12" i="1" s="1"/>
  <c r="BB6" i="1"/>
  <c r="BC6" i="1" s="1"/>
  <c r="BD4" i="1"/>
  <c r="BE4" i="1" s="1"/>
  <c r="BB4" i="1"/>
  <c r="BC4" i="1" s="1"/>
  <c r="BB11" i="1"/>
  <c r="BC11" i="1" s="1"/>
  <c r="AP11" i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D10" i="1"/>
  <c r="BE10" i="1" s="1"/>
  <c r="BB10" i="1"/>
  <c r="BC10" i="1" s="1"/>
  <c r="AQ9" i="1"/>
  <c r="AR9" i="1"/>
  <c r="AS9" i="1"/>
  <c r="AT9" i="1"/>
  <c r="AU9" i="1"/>
  <c r="AV9" i="1"/>
  <c r="AW9" i="1"/>
  <c r="AX9" i="1"/>
  <c r="AY9" i="1"/>
  <c r="AZ9" i="1"/>
  <c r="BA9" i="1"/>
  <c r="AP9" i="1"/>
  <c r="AE9" i="1"/>
  <c r="AF9" i="1"/>
  <c r="AG9" i="1"/>
  <c r="AH9" i="1"/>
  <c r="AI9" i="1"/>
  <c r="AJ9" i="1"/>
  <c r="AK9" i="1"/>
  <c r="AL9" i="1"/>
  <c r="AM9" i="1"/>
  <c r="AN9" i="1"/>
  <c r="AO9" i="1"/>
  <c r="AD9" i="1"/>
  <c r="S9" i="1"/>
  <c r="T9" i="1"/>
  <c r="U9" i="1"/>
  <c r="V9" i="1"/>
  <c r="W9" i="1"/>
  <c r="X9" i="1"/>
  <c r="Y9" i="1"/>
  <c r="Z9" i="1"/>
  <c r="AA9" i="1"/>
  <c r="AB9" i="1"/>
  <c r="AC9" i="1"/>
  <c r="R9" i="1"/>
  <c r="G9" i="1"/>
  <c r="H9" i="1"/>
  <c r="I9" i="1"/>
  <c r="J9" i="1"/>
  <c r="K9" i="1"/>
  <c r="L9" i="1"/>
  <c r="M9" i="1"/>
  <c r="N9" i="1"/>
  <c r="O9" i="1"/>
  <c r="P9" i="1"/>
  <c r="Q9" i="1"/>
  <c r="F9" i="1"/>
  <c r="C9" i="1"/>
  <c r="D9" i="1"/>
  <c r="E9" i="1"/>
  <c r="B9" i="1"/>
  <c r="BB8" i="1"/>
  <c r="BC8" i="1" s="1"/>
  <c r="BD8" i="1"/>
  <c r="BE8" i="1" s="1"/>
  <c r="BE6" i="1"/>
  <c r="BD6" i="1"/>
  <c r="BD5" i="1"/>
  <c r="BE5" i="1" s="1"/>
  <c r="BB5" i="1"/>
  <c r="BC5" i="1" s="1"/>
  <c r="BD9" i="1" l="1"/>
  <c r="BE9" i="1" s="1"/>
  <c r="BD11" i="1"/>
  <c r="BE11" i="1" s="1"/>
  <c r="BB9" i="1"/>
  <c r="BC9" i="1" s="1"/>
</calcChain>
</file>

<file path=xl/sharedStrings.xml><?xml version="1.0" encoding="utf-8"?>
<sst xmlns="http://schemas.openxmlformats.org/spreadsheetml/2006/main" count="19" uniqueCount="19">
  <si>
    <t xml:space="preserve">TVL E13-2 </t>
  </si>
  <si>
    <t>TVL E13-3</t>
  </si>
  <si>
    <t>TVL E14-4</t>
  </si>
  <si>
    <t>https://dashboard.tech.ec.europa.eu/qs_digit_dashboard_mt/public/sense/app/10526974-8664-4f61-8b86-8ecd3a3c8aec/sheet/4304a311-3099-4fe1-97ed-41f6f2782651/state/analysis</t>
  </si>
  <si>
    <r>
      <rPr>
        <b/>
        <sz val="10"/>
        <color rgb="FF000000"/>
        <rFont val="Aptos Narrow"/>
        <family val="2"/>
      </rPr>
      <t xml:space="preserve">Unit Costs (PM costs) Personnel N.N. 
</t>
    </r>
    <r>
      <rPr>
        <sz val="10"/>
        <color theme="1"/>
        <rFont val="Calibri"/>
        <family val="2"/>
        <scheme val="minor"/>
      </rPr>
      <t>Baden-Württemberg</t>
    </r>
  </si>
  <si>
    <t>Person Month Rate 36 Months-Project 
01/2027-12/2029</t>
  </si>
  <si>
    <t>Person Month Rate 48 Months-Project 
01/2027-12/2030</t>
  </si>
  <si>
    <t>TVL E14-6</t>
  </si>
  <si>
    <t>Total 36 Months-Project 
01/2027-12/2029</t>
  </si>
  <si>
    <t>Total 48 Months-Project 
01/2027-12/2030</t>
  </si>
  <si>
    <r>
      <t>W1</t>
    </r>
    <r>
      <rPr>
        <sz val="11"/>
        <color theme="1"/>
        <rFont val="Aptos Narrow"/>
        <family val="2"/>
      </rPr>
      <t xml:space="preserve"> (=Nkk 13)</t>
    </r>
  </si>
  <si>
    <r>
      <t>W2</t>
    </r>
    <r>
      <rPr>
        <sz val="11"/>
        <color theme="1"/>
        <rFont val="Aptos Narrow"/>
        <family val="2"/>
      </rPr>
      <t xml:space="preserve"> (=Nkk 16)</t>
    </r>
  </si>
  <si>
    <r>
      <t xml:space="preserve">W3 </t>
    </r>
    <r>
      <rPr>
        <sz val="11"/>
        <color theme="1"/>
        <rFont val="Aptos Narrow"/>
        <family val="2"/>
      </rPr>
      <t>(=Nkk 17)</t>
    </r>
  </si>
  <si>
    <t>JUNIOR SCIENTISTS</t>
  </si>
  <si>
    <t>SENIOR SCIENTISTS</t>
  </si>
  <si>
    <r>
      <t xml:space="preserve">TV-L Tariffs as of 16.02.2026 </t>
    </r>
    <r>
      <rPr>
        <sz val="11"/>
        <color theme="1"/>
        <rFont val="Aptos Narrow"/>
        <family val="2"/>
      </rPr>
      <t>(TV-L = Collective Agreement for the Public Service of the Federal States; subject to change every 2 years</t>
    </r>
    <r>
      <rPr>
        <b/>
        <sz val="11"/>
        <color theme="1"/>
        <rFont val="Aptos Narrow"/>
        <family val="2"/>
      </rPr>
      <t>)</t>
    </r>
  </si>
  <si>
    <r>
      <t xml:space="preserve">W Figures as of 08.04.2025 </t>
    </r>
    <r>
      <rPr>
        <sz val="11"/>
        <color theme="1"/>
        <rFont val="Aptos Narrow"/>
        <family val="2"/>
      </rPr>
      <t>(Nkk = Normkostenkategorie / Standard Cost Category; subject to change; with calculated 2% annual increase)</t>
    </r>
  </si>
  <si>
    <r>
      <t>EU Dashboard as of 14.04.2026 (Universities in GER,</t>
    </r>
    <r>
      <rPr>
        <sz val="11"/>
        <color theme="1"/>
        <rFont val="Aptos Narrow"/>
        <family val="2"/>
      </rPr>
      <t xml:space="preserve"> Programme Period 2022-present; aggregated for all personnel groups; subject to change on regular basis, ca. twice a year)</t>
    </r>
  </si>
  <si>
    <t>EU Dashboard Average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</si>
</sst>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ptos Narrow"/>
      <family val="2"/>
    </font>
    <font>
      <u/>
      <sz val="11"/>
      <color theme="10"/>
      <name val="Aptos Narrow"/>
      <family val="2"/>
    </font>
    <font>
      <b/>
      <sz val="11"/>
      <color rgb="FFC00000"/>
      <name val="Aptos Narrow"/>
      <family val="2"/>
    </font>
    <font>
      <i/>
      <sz val="11"/>
      <color rgb="FFC00000"/>
      <name val="Aptos Narrow"/>
      <family val="2"/>
    </font>
    <font>
      <b/>
      <i/>
      <sz val="11"/>
      <color rgb="FFC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5117038483843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rgb="FFFFC000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3" borderId="1" xfId="0" applyFont="1" applyFill="1" applyBorder="1"/>
    <xf numFmtId="17" fontId="1" fillId="3" borderId="1" xfId="0" applyNumberFormat="1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/>
    <xf numFmtId="4" fontId="0" fillId="0" borderId="1" xfId="0" applyNumberFormat="1" applyBorder="1"/>
    <xf numFmtId="4" fontId="1" fillId="0" borderId="1" xfId="0" applyNumberFormat="1" applyFont="1" applyBorder="1" applyAlignment="1">
      <alignment horizontal="center" vertical="top"/>
    </xf>
    <xf numFmtId="0" fontId="3" fillId="2" borderId="1" xfId="0" applyFont="1" applyFill="1" applyBorder="1"/>
    <xf numFmtId="17" fontId="6" fillId="4" borderId="1" xfId="0" applyNumberFormat="1" applyFont="1" applyFill="1" applyBorder="1" applyAlignment="1">
      <alignment horizontal="center" vertical="top" wrapText="1"/>
    </xf>
    <xf numFmtId="17" fontId="6" fillId="5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4" fontId="2" fillId="0" borderId="1" xfId="0" applyNumberFormat="1" applyFont="1" applyBorder="1"/>
    <xf numFmtId="0" fontId="8" fillId="6" borderId="1" xfId="0" applyFont="1" applyFill="1" applyBorder="1" applyAlignment="1">
      <alignment wrapText="1"/>
    </xf>
    <xf numFmtId="4" fontId="9" fillId="6" borderId="1" xfId="0" applyNumberFormat="1" applyFont="1" applyFill="1" applyBorder="1" applyAlignment="1">
      <alignment horizontal="right" vertical="top"/>
    </xf>
    <xf numFmtId="4" fontId="10" fillId="6" borderId="1" xfId="0" applyNumberFormat="1" applyFont="1" applyFill="1" applyBorder="1" applyAlignment="1">
      <alignment horizontal="center" vertical="top"/>
    </xf>
    <xf numFmtId="0" fontId="3" fillId="7" borderId="1" xfId="0" applyFont="1" applyFill="1" applyBorder="1"/>
    <xf numFmtId="0" fontId="3" fillId="8" borderId="1" xfId="0" applyFont="1" applyFill="1" applyBorder="1"/>
    <xf numFmtId="0" fontId="6" fillId="8" borderId="1" xfId="0" applyFont="1" applyFill="1" applyBorder="1"/>
    <xf numFmtId="0" fontId="7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shboard.tech.ec.europa.eu/qs_digit_dashboard_mt/public/sense/app/10526974-8664-4f61-8b86-8ecd3a3c8aec/sheet/4304a311-3099-4fe1-97ed-41f6f2782651/state/analys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7"/>
  <sheetViews>
    <sheetView tabSelected="1" workbookViewId="0"/>
  </sheetViews>
  <sheetFormatPr baseColWidth="10" defaultRowHeight="15" x14ac:dyDescent="0.25"/>
  <cols>
    <col min="1" max="1" width="25.140625" style="2" customWidth="1"/>
    <col min="54" max="55" width="18.140625" style="3" customWidth="1"/>
    <col min="56" max="57" width="19.42578125" style="3" customWidth="1"/>
  </cols>
  <sheetData>
    <row r="1" spans="1:61" ht="45" x14ac:dyDescent="0.25">
      <c r="A1" s="4"/>
      <c r="B1" s="5">
        <v>46266</v>
      </c>
      <c r="C1" s="5">
        <v>46296</v>
      </c>
      <c r="D1" s="5">
        <v>46327</v>
      </c>
      <c r="E1" s="5">
        <v>46357</v>
      </c>
      <c r="F1" s="5">
        <v>46388</v>
      </c>
      <c r="G1" s="5">
        <v>46419</v>
      </c>
      <c r="H1" s="5">
        <v>46447</v>
      </c>
      <c r="I1" s="5">
        <v>46478</v>
      </c>
      <c r="J1" s="5">
        <v>46508</v>
      </c>
      <c r="K1" s="5">
        <v>46539</v>
      </c>
      <c r="L1" s="5">
        <v>46569</v>
      </c>
      <c r="M1" s="5">
        <v>46600</v>
      </c>
      <c r="N1" s="5">
        <v>46631</v>
      </c>
      <c r="O1" s="5">
        <v>46661</v>
      </c>
      <c r="P1" s="5">
        <v>46692</v>
      </c>
      <c r="Q1" s="5">
        <v>46722</v>
      </c>
      <c r="R1" s="5">
        <v>46753</v>
      </c>
      <c r="S1" s="5">
        <v>46784</v>
      </c>
      <c r="T1" s="5">
        <v>46813</v>
      </c>
      <c r="U1" s="5">
        <v>46844</v>
      </c>
      <c r="V1" s="5">
        <v>46874</v>
      </c>
      <c r="W1" s="5">
        <v>46905</v>
      </c>
      <c r="X1" s="5">
        <v>46935</v>
      </c>
      <c r="Y1" s="5">
        <v>46966</v>
      </c>
      <c r="Z1" s="5">
        <v>46997</v>
      </c>
      <c r="AA1" s="5">
        <v>47027</v>
      </c>
      <c r="AB1" s="5">
        <v>47058</v>
      </c>
      <c r="AC1" s="5">
        <v>47088</v>
      </c>
      <c r="AD1" s="5">
        <v>47119</v>
      </c>
      <c r="AE1" s="5">
        <v>47150</v>
      </c>
      <c r="AF1" s="5">
        <v>47178</v>
      </c>
      <c r="AG1" s="5">
        <v>47209</v>
      </c>
      <c r="AH1" s="5">
        <v>47239</v>
      </c>
      <c r="AI1" s="5">
        <v>47270</v>
      </c>
      <c r="AJ1" s="5">
        <v>47300</v>
      </c>
      <c r="AK1" s="5">
        <v>47331</v>
      </c>
      <c r="AL1" s="5">
        <v>47362</v>
      </c>
      <c r="AM1" s="5">
        <v>47392</v>
      </c>
      <c r="AN1" s="5">
        <v>47423</v>
      </c>
      <c r="AO1" s="5">
        <v>47453</v>
      </c>
      <c r="AP1" s="5">
        <v>47484</v>
      </c>
      <c r="AQ1" s="5">
        <v>47515</v>
      </c>
      <c r="AR1" s="5">
        <v>47543</v>
      </c>
      <c r="AS1" s="5">
        <v>47574</v>
      </c>
      <c r="AT1" s="5">
        <v>47604</v>
      </c>
      <c r="AU1" s="5">
        <v>47635</v>
      </c>
      <c r="AV1" s="5">
        <v>47665</v>
      </c>
      <c r="AW1" s="5">
        <v>47696</v>
      </c>
      <c r="AX1" s="5">
        <v>47727</v>
      </c>
      <c r="AY1" s="5">
        <v>47757</v>
      </c>
      <c r="AZ1" s="5">
        <v>47788</v>
      </c>
      <c r="BA1" s="5">
        <v>47818</v>
      </c>
      <c r="BB1" s="12" t="s">
        <v>8</v>
      </c>
      <c r="BC1" s="12" t="s">
        <v>5</v>
      </c>
      <c r="BD1" s="13" t="s">
        <v>9</v>
      </c>
      <c r="BE1" s="13" t="s">
        <v>6</v>
      </c>
      <c r="BF1" s="1"/>
      <c r="BG1" s="1"/>
      <c r="BH1" s="1"/>
      <c r="BI1" s="1"/>
    </row>
    <row r="2" spans="1:61" x14ac:dyDescent="0.25">
      <c r="A2" s="19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</row>
    <row r="3" spans="1:61" x14ac:dyDescent="0.25">
      <c r="A3" s="11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"/>
      <c r="BC3" s="7"/>
      <c r="BD3" s="7"/>
      <c r="BE3" s="7"/>
    </row>
    <row r="4" spans="1:61" x14ac:dyDescent="0.25">
      <c r="A4" s="8" t="s">
        <v>0</v>
      </c>
      <c r="B4" s="9">
        <v>6788.89</v>
      </c>
      <c r="C4" s="9">
        <v>6788.89</v>
      </c>
      <c r="D4" s="9">
        <v>6788.89</v>
      </c>
      <c r="E4" s="9">
        <v>6788.89</v>
      </c>
      <c r="F4" s="9">
        <v>6788.89</v>
      </c>
      <c r="G4" s="9">
        <v>6788.89</v>
      </c>
      <c r="H4" s="9">
        <v>6924.67</v>
      </c>
      <c r="I4" s="9">
        <v>6924.67</v>
      </c>
      <c r="J4" s="9">
        <v>6924.67</v>
      </c>
      <c r="K4" s="9">
        <v>6924.67</v>
      </c>
      <c r="L4" s="9">
        <v>6924.67</v>
      </c>
      <c r="M4" s="9">
        <v>6924.67</v>
      </c>
      <c r="N4" s="9">
        <v>6924.67</v>
      </c>
      <c r="O4" s="9">
        <v>6924.67</v>
      </c>
      <c r="P4" s="9">
        <v>6924.67</v>
      </c>
      <c r="Q4" s="9">
        <v>6924.67</v>
      </c>
      <c r="R4" s="9">
        <v>6993.92</v>
      </c>
      <c r="S4" s="9">
        <v>6993.92</v>
      </c>
      <c r="T4" s="9">
        <v>6993.92</v>
      </c>
      <c r="U4" s="9">
        <v>6993.92</v>
      </c>
      <c r="V4" s="9">
        <v>6993.92</v>
      </c>
      <c r="W4" s="9">
        <v>6993.92</v>
      </c>
      <c r="X4" s="9">
        <v>6993.92</v>
      </c>
      <c r="Y4" s="9">
        <v>6993.92</v>
      </c>
      <c r="Z4" s="9">
        <v>6993.92</v>
      </c>
      <c r="AA4" s="9">
        <v>6993.92</v>
      </c>
      <c r="AB4" s="9">
        <v>6993.92</v>
      </c>
      <c r="AC4" s="9">
        <v>6993.92</v>
      </c>
      <c r="AD4" s="9">
        <v>7133.79</v>
      </c>
      <c r="AE4" s="9">
        <v>7133.79</v>
      </c>
      <c r="AF4" s="9">
        <v>7133.79</v>
      </c>
      <c r="AG4" s="9">
        <v>7133.79</v>
      </c>
      <c r="AH4" s="9">
        <v>7133.79</v>
      </c>
      <c r="AI4" s="9">
        <v>7133.79</v>
      </c>
      <c r="AJ4" s="9"/>
      <c r="AK4" s="9">
        <v>7133.79</v>
      </c>
      <c r="AL4" s="9">
        <v>7133.79</v>
      </c>
      <c r="AM4" s="9">
        <v>7133.79</v>
      </c>
      <c r="AN4" s="9">
        <v>7133.79</v>
      </c>
      <c r="AO4" s="9">
        <v>7133.79</v>
      </c>
      <c r="AP4" s="9">
        <v>7276.47</v>
      </c>
      <c r="AQ4" s="9">
        <v>7276.47</v>
      </c>
      <c r="AR4" s="9">
        <v>7276.47</v>
      </c>
      <c r="AS4" s="9">
        <v>7276.47</v>
      </c>
      <c r="AT4" s="9">
        <v>7276.47</v>
      </c>
      <c r="AU4" s="9">
        <v>7276.47</v>
      </c>
      <c r="AV4" s="9">
        <v>7276.47</v>
      </c>
      <c r="AW4" s="9">
        <v>7276.47</v>
      </c>
      <c r="AX4" s="9">
        <v>7276.47</v>
      </c>
      <c r="AY4" s="9">
        <v>7276.47</v>
      </c>
      <c r="AZ4" s="9">
        <v>7276.47</v>
      </c>
      <c r="BA4" s="9">
        <v>7276.47</v>
      </c>
      <c r="BB4" s="10">
        <f t="shared" ref="BB4:BB12" si="0">SUM(F4:AO4)</f>
        <v>245223.21000000014</v>
      </c>
      <c r="BC4" s="10">
        <f t="shared" ref="BC4:BC12" si="1">BB4/36</f>
        <v>6811.7558333333373</v>
      </c>
      <c r="BD4" s="10">
        <f t="shared" ref="BD4:BD12" si="2">SUM(F4:BA4)</f>
        <v>332540.84999999986</v>
      </c>
      <c r="BE4" s="10">
        <f t="shared" ref="BE4:BE12" si="3">BD4/48</f>
        <v>6927.9343749999971</v>
      </c>
    </row>
    <row r="5" spans="1:61" x14ac:dyDescent="0.25">
      <c r="A5" s="8" t="s">
        <v>1</v>
      </c>
      <c r="B5" s="9">
        <v>7135.64</v>
      </c>
      <c r="C5" s="9">
        <v>7135.64</v>
      </c>
      <c r="D5" s="9">
        <v>7135.64</v>
      </c>
      <c r="E5" s="9">
        <v>7135.64</v>
      </c>
      <c r="F5" s="9">
        <v>7135.64</v>
      </c>
      <c r="G5" s="9">
        <v>7135.64</v>
      </c>
      <c r="H5" s="9">
        <v>7278.35</v>
      </c>
      <c r="I5" s="9">
        <v>7278.35</v>
      </c>
      <c r="J5" s="9">
        <v>7278.35</v>
      </c>
      <c r="K5" s="9">
        <v>7278.35</v>
      </c>
      <c r="L5" s="9">
        <v>7278.35</v>
      </c>
      <c r="M5" s="9">
        <v>7278.35</v>
      </c>
      <c r="N5" s="9">
        <v>7278.35</v>
      </c>
      <c r="O5" s="9">
        <v>7278.35</v>
      </c>
      <c r="P5" s="9">
        <v>7278.35</v>
      </c>
      <c r="Q5" s="9">
        <v>7278.35</v>
      </c>
      <c r="R5" s="9">
        <v>7351.14</v>
      </c>
      <c r="S5" s="9">
        <v>7351.14</v>
      </c>
      <c r="T5" s="9">
        <v>7351.14</v>
      </c>
      <c r="U5" s="9">
        <v>7351.14</v>
      </c>
      <c r="V5" s="9">
        <v>7351.14</v>
      </c>
      <c r="W5" s="9">
        <v>7351.14</v>
      </c>
      <c r="X5" s="9">
        <v>7351.14</v>
      </c>
      <c r="Y5" s="9">
        <v>7351.14</v>
      </c>
      <c r="Z5" s="9">
        <v>7351.14</v>
      </c>
      <c r="AA5" s="9">
        <v>7351.14</v>
      </c>
      <c r="AB5" s="9">
        <v>7351.14</v>
      </c>
      <c r="AC5" s="9">
        <v>7351.14</v>
      </c>
      <c r="AD5" s="9">
        <v>7498.16</v>
      </c>
      <c r="AE5" s="9">
        <v>7498.16</v>
      </c>
      <c r="AF5" s="9">
        <v>7498.16</v>
      </c>
      <c r="AG5" s="9">
        <v>7498.16</v>
      </c>
      <c r="AH5" s="9">
        <v>7498.16</v>
      </c>
      <c r="AI5" s="9">
        <v>7498.16</v>
      </c>
      <c r="AJ5" s="9">
        <v>7498.16</v>
      </c>
      <c r="AK5" s="9">
        <v>7498.16</v>
      </c>
      <c r="AL5" s="9">
        <v>7498.16</v>
      </c>
      <c r="AM5" s="9">
        <v>7498.16</v>
      </c>
      <c r="AN5" s="9">
        <v>7498.16</v>
      </c>
      <c r="AO5" s="9">
        <v>7498.16</v>
      </c>
      <c r="AP5" s="9">
        <v>7648.12</v>
      </c>
      <c r="AQ5" s="9">
        <v>7648.12</v>
      </c>
      <c r="AR5" s="9">
        <v>7648.12</v>
      </c>
      <c r="AS5" s="9">
        <v>7648.12</v>
      </c>
      <c r="AT5" s="9">
        <v>7648.12</v>
      </c>
      <c r="AU5" s="9">
        <v>7648.12</v>
      </c>
      <c r="AV5" s="9">
        <v>7648.12</v>
      </c>
      <c r="AW5" s="9">
        <v>7648.12</v>
      </c>
      <c r="AX5" s="9">
        <v>7648.12</v>
      </c>
      <c r="AY5" s="9">
        <v>7648.12</v>
      </c>
      <c r="AZ5" s="9">
        <v>7648.12</v>
      </c>
      <c r="BA5" s="9">
        <v>7648.12</v>
      </c>
      <c r="BB5" s="10">
        <f t="shared" si="0"/>
        <v>265246.38000000012</v>
      </c>
      <c r="BC5" s="10">
        <f t="shared" si="1"/>
        <v>7367.9550000000036</v>
      </c>
      <c r="BD5" s="10">
        <f t="shared" si="2"/>
        <v>357023.82000000007</v>
      </c>
      <c r="BE5" s="10">
        <f t="shared" si="3"/>
        <v>7437.9962500000011</v>
      </c>
    </row>
    <row r="6" spans="1:61" x14ac:dyDescent="0.25">
      <c r="A6" s="8" t="s">
        <v>2</v>
      </c>
      <c r="B6" s="9">
        <v>8260.75</v>
      </c>
      <c r="C6" s="9">
        <v>8260.75</v>
      </c>
      <c r="D6" s="9">
        <v>8260.75</v>
      </c>
      <c r="E6" s="9">
        <v>8260.75</v>
      </c>
      <c r="F6" s="9">
        <v>8260.75</v>
      </c>
      <c r="G6" s="9">
        <v>8260.75</v>
      </c>
      <c r="H6" s="9">
        <v>8425.9699999999993</v>
      </c>
      <c r="I6" s="9">
        <v>8425.9699999999993</v>
      </c>
      <c r="J6" s="9">
        <v>8425.9699999999993</v>
      </c>
      <c r="K6" s="9">
        <v>8425.9699999999993</v>
      </c>
      <c r="L6" s="9">
        <v>8425.9699999999993</v>
      </c>
      <c r="M6" s="9">
        <v>8425.9699999999993</v>
      </c>
      <c r="N6" s="9">
        <v>8425.9699999999993</v>
      </c>
      <c r="O6" s="9">
        <v>8425.9699999999993</v>
      </c>
      <c r="P6" s="9">
        <v>8425.9699999999993</v>
      </c>
      <c r="Q6" s="9">
        <v>8425.9699999999993</v>
      </c>
      <c r="R6" s="9">
        <v>8510.23</v>
      </c>
      <c r="S6" s="9">
        <v>8510.23</v>
      </c>
      <c r="T6" s="9">
        <v>8510.23</v>
      </c>
      <c r="U6" s="9">
        <v>8510.23</v>
      </c>
      <c r="V6" s="9">
        <v>8510.23</v>
      </c>
      <c r="W6" s="9">
        <v>8510.23</v>
      </c>
      <c r="X6" s="9">
        <v>8510.23</v>
      </c>
      <c r="Y6" s="9">
        <v>8510.23</v>
      </c>
      <c r="Z6" s="9">
        <v>8510.23</v>
      </c>
      <c r="AA6" s="9">
        <v>8510.23</v>
      </c>
      <c r="AB6" s="9">
        <v>8510.23</v>
      </c>
      <c r="AC6" s="9">
        <v>8510.23</v>
      </c>
      <c r="AD6" s="9">
        <v>8680.43</v>
      </c>
      <c r="AE6" s="9">
        <v>8680.43</v>
      </c>
      <c r="AF6" s="9">
        <v>8680.43</v>
      </c>
      <c r="AG6" s="9">
        <v>8680.43</v>
      </c>
      <c r="AH6" s="9">
        <v>8680.43</v>
      </c>
      <c r="AI6" s="9">
        <v>8680.43</v>
      </c>
      <c r="AJ6" s="9">
        <v>8680.43</v>
      </c>
      <c r="AK6" s="9">
        <v>8680.43</v>
      </c>
      <c r="AL6" s="9">
        <v>8680.43</v>
      </c>
      <c r="AM6" s="9">
        <v>8680.43</v>
      </c>
      <c r="AN6" s="9">
        <v>8680.43</v>
      </c>
      <c r="AO6" s="9">
        <v>8680.43</v>
      </c>
      <c r="AP6" s="9">
        <v>8854.0400000000009</v>
      </c>
      <c r="AQ6" s="9">
        <v>8854.0400000000009</v>
      </c>
      <c r="AR6" s="9">
        <v>8854.0400000000009</v>
      </c>
      <c r="AS6" s="9">
        <v>8854.0400000000009</v>
      </c>
      <c r="AT6" s="9">
        <v>8854.0400000000009</v>
      </c>
      <c r="AU6" s="9">
        <v>8854.0400000000009</v>
      </c>
      <c r="AV6" s="9">
        <v>8854.0400000000009</v>
      </c>
      <c r="AW6" s="9">
        <v>8854.0400000000009</v>
      </c>
      <c r="AX6" s="9">
        <v>8854.0400000000009</v>
      </c>
      <c r="AY6" s="9">
        <v>8854.0400000000009</v>
      </c>
      <c r="AZ6" s="9">
        <v>8854.0400000000009</v>
      </c>
      <c r="BA6" s="9">
        <v>8854.0400000000009</v>
      </c>
      <c r="BB6" s="10">
        <f t="shared" si="0"/>
        <v>307069.12</v>
      </c>
      <c r="BC6" s="10">
        <f t="shared" si="1"/>
        <v>8529.6977777777774</v>
      </c>
      <c r="BD6" s="10">
        <f t="shared" si="2"/>
        <v>413317.59999999974</v>
      </c>
      <c r="BE6" s="10">
        <f t="shared" si="3"/>
        <v>8610.7833333333274</v>
      </c>
    </row>
    <row r="7" spans="1:61" x14ac:dyDescent="0.25">
      <c r="A7" s="20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10"/>
      <c r="BC7" s="10"/>
      <c r="BD7" s="10"/>
      <c r="BE7" s="10"/>
    </row>
    <row r="8" spans="1:61" x14ac:dyDescent="0.25">
      <c r="A8" s="21" t="s">
        <v>7</v>
      </c>
      <c r="B8" s="9">
        <v>9458.57</v>
      </c>
      <c r="C8" s="9">
        <v>9458.57</v>
      </c>
      <c r="D8" s="9">
        <v>9458.57</v>
      </c>
      <c r="E8" s="9">
        <v>9458.57</v>
      </c>
      <c r="F8" s="9">
        <v>9458.57</v>
      </c>
      <c r="G8" s="9">
        <v>9458.57</v>
      </c>
      <c r="H8" s="9">
        <v>9647.74</v>
      </c>
      <c r="I8" s="9">
        <v>9647.74</v>
      </c>
      <c r="J8" s="9">
        <v>9647.74</v>
      </c>
      <c r="K8" s="9">
        <v>9647.74</v>
      </c>
      <c r="L8" s="9">
        <v>9647.74</v>
      </c>
      <c r="M8" s="9">
        <v>9647.74</v>
      </c>
      <c r="N8" s="9">
        <v>9647.74</v>
      </c>
      <c r="O8" s="9">
        <v>9647.74</v>
      </c>
      <c r="P8" s="9">
        <v>9647.74</v>
      </c>
      <c r="Q8" s="9">
        <v>9647.74</v>
      </c>
      <c r="R8" s="9">
        <v>9744.2199999999993</v>
      </c>
      <c r="S8" s="9">
        <v>9744.2199999999993</v>
      </c>
      <c r="T8" s="9">
        <v>9744.2199999999993</v>
      </c>
      <c r="U8" s="9">
        <v>9744.2199999999993</v>
      </c>
      <c r="V8" s="9">
        <v>9744.2199999999993</v>
      </c>
      <c r="W8" s="9">
        <v>9744.2199999999993</v>
      </c>
      <c r="X8" s="9">
        <v>9744.2199999999993</v>
      </c>
      <c r="Y8" s="9">
        <v>9744.2199999999993</v>
      </c>
      <c r="Z8" s="9">
        <v>9744.2199999999993</v>
      </c>
      <c r="AA8" s="9">
        <v>9744.2199999999993</v>
      </c>
      <c r="AB8" s="9">
        <v>9744.2199999999993</v>
      </c>
      <c r="AC8" s="9">
        <v>9744.2199999999993</v>
      </c>
      <c r="AD8" s="9">
        <v>9939.1</v>
      </c>
      <c r="AE8" s="9">
        <v>9939.1</v>
      </c>
      <c r="AF8" s="9">
        <v>9939.1</v>
      </c>
      <c r="AG8" s="9">
        <v>9939.1</v>
      </c>
      <c r="AH8" s="9">
        <v>9939.1</v>
      </c>
      <c r="AI8" s="9">
        <v>9939.1</v>
      </c>
      <c r="AJ8" s="9">
        <v>9939.1</v>
      </c>
      <c r="AK8" s="9">
        <v>9939.1</v>
      </c>
      <c r="AL8" s="9">
        <v>9939.1</v>
      </c>
      <c r="AM8" s="9">
        <v>9939.1</v>
      </c>
      <c r="AN8" s="9">
        <v>9939.1</v>
      </c>
      <c r="AO8" s="9">
        <v>9939.1</v>
      </c>
      <c r="AP8" s="9">
        <v>10137.89</v>
      </c>
      <c r="AQ8" s="9">
        <v>10137.89</v>
      </c>
      <c r="AR8" s="9">
        <v>10137.89</v>
      </c>
      <c r="AS8" s="9">
        <v>10137.89</v>
      </c>
      <c r="AT8" s="9">
        <v>10137.89</v>
      </c>
      <c r="AU8" s="9">
        <v>10137.89</v>
      </c>
      <c r="AV8" s="9">
        <v>10137.89</v>
      </c>
      <c r="AW8" s="9">
        <v>10137.89</v>
      </c>
      <c r="AX8" s="9">
        <v>10137.89</v>
      </c>
      <c r="AY8" s="9">
        <v>10137.89</v>
      </c>
      <c r="AZ8" s="9">
        <v>10137.89</v>
      </c>
      <c r="BA8" s="9">
        <v>10137.89</v>
      </c>
      <c r="BB8" s="10">
        <f t="shared" si="0"/>
        <v>351594.37999999983</v>
      </c>
      <c r="BC8" s="10">
        <f t="shared" si="1"/>
        <v>9766.510555555551</v>
      </c>
      <c r="BD8" s="10">
        <f t="shared" si="2"/>
        <v>473249.06</v>
      </c>
      <c r="BE8" s="10">
        <f t="shared" si="3"/>
        <v>9859.3554166666672</v>
      </c>
    </row>
    <row r="9" spans="1:61" x14ac:dyDescent="0.25">
      <c r="A9" s="21" t="s">
        <v>10</v>
      </c>
      <c r="B9" s="15">
        <f>100905.54/12</f>
        <v>8408.7950000000001</v>
      </c>
      <c r="C9" s="15">
        <f t="shared" ref="C9:E9" si="4">100905.54/12</f>
        <v>8408.7950000000001</v>
      </c>
      <c r="D9" s="15">
        <f t="shared" si="4"/>
        <v>8408.7950000000001</v>
      </c>
      <c r="E9" s="15">
        <f t="shared" si="4"/>
        <v>8408.7950000000001</v>
      </c>
      <c r="F9" s="9">
        <f>102923.65/12</f>
        <v>8576.9708333333328</v>
      </c>
      <c r="G9" s="9">
        <f t="shared" ref="G9:Q9" si="5">102923.65/12</f>
        <v>8576.9708333333328</v>
      </c>
      <c r="H9" s="9">
        <f t="shared" si="5"/>
        <v>8576.9708333333328</v>
      </c>
      <c r="I9" s="9">
        <f t="shared" si="5"/>
        <v>8576.9708333333328</v>
      </c>
      <c r="J9" s="9">
        <f t="shared" si="5"/>
        <v>8576.9708333333328</v>
      </c>
      <c r="K9" s="9">
        <f t="shared" si="5"/>
        <v>8576.9708333333328</v>
      </c>
      <c r="L9" s="9">
        <f t="shared" si="5"/>
        <v>8576.9708333333328</v>
      </c>
      <c r="M9" s="9">
        <f t="shared" si="5"/>
        <v>8576.9708333333328</v>
      </c>
      <c r="N9" s="9">
        <f t="shared" si="5"/>
        <v>8576.9708333333328</v>
      </c>
      <c r="O9" s="9">
        <f t="shared" si="5"/>
        <v>8576.9708333333328</v>
      </c>
      <c r="P9" s="9">
        <f t="shared" si="5"/>
        <v>8576.9708333333328</v>
      </c>
      <c r="Q9" s="9">
        <f t="shared" si="5"/>
        <v>8576.9708333333328</v>
      </c>
      <c r="R9" s="9">
        <f>104982.12/12</f>
        <v>8748.51</v>
      </c>
      <c r="S9" s="9">
        <f t="shared" ref="S9:AC9" si="6">104982.12/12</f>
        <v>8748.51</v>
      </c>
      <c r="T9" s="9">
        <f t="shared" si="6"/>
        <v>8748.51</v>
      </c>
      <c r="U9" s="9">
        <f t="shared" si="6"/>
        <v>8748.51</v>
      </c>
      <c r="V9" s="9">
        <f t="shared" si="6"/>
        <v>8748.51</v>
      </c>
      <c r="W9" s="9">
        <f t="shared" si="6"/>
        <v>8748.51</v>
      </c>
      <c r="X9" s="9">
        <f t="shared" si="6"/>
        <v>8748.51</v>
      </c>
      <c r="Y9" s="9">
        <f t="shared" si="6"/>
        <v>8748.51</v>
      </c>
      <c r="Z9" s="9">
        <f t="shared" si="6"/>
        <v>8748.51</v>
      </c>
      <c r="AA9" s="9">
        <f t="shared" si="6"/>
        <v>8748.51</v>
      </c>
      <c r="AB9" s="9">
        <f t="shared" si="6"/>
        <v>8748.51</v>
      </c>
      <c r="AC9" s="9">
        <f t="shared" si="6"/>
        <v>8748.51</v>
      </c>
      <c r="AD9" s="9">
        <f>107081.76/12</f>
        <v>8923.48</v>
      </c>
      <c r="AE9" s="9">
        <f t="shared" ref="AE9:AO9" si="7">107081.76/12</f>
        <v>8923.48</v>
      </c>
      <c r="AF9" s="9">
        <f t="shared" si="7"/>
        <v>8923.48</v>
      </c>
      <c r="AG9" s="9">
        <f t="shared" si="7"/>
        <v>8923.48</v>
      </c>
      <c r="AH9" s="9">
        <f t="shared" si="7"/>
        <v>8923.48</v>
      </c>
      <c r="AI9" s="9">
        <f t="shared" si="7"/>
        <v>8923.48</v>
      </c>
      <c r="AJ9" s="9">
        <f t="shared" si="7"/>
        <v>8923.48</v>
      </c>
      <c r="AK9" s="9">
        <f t="shared" si="7"/>
        <v>8923.48</v>
      </c>
      <c r="AL9" s="9">
        <f t="shared" si="7"/>
        <v>8923.48</v>
      </c>
      <c r="AM9" s="9">
        <f t="shared" si="7"/>
        <v>8923.48</v>
      </c>
      <c r="AN9" s="9">
        <f t="shared" si="7"/>
        <v>8923.48</v>
      </c>
      <c r="AO9" s="9">
        <f t="shared" si="7"/>
        <v>8923.48</v>
      </c>
      <c r="AP9" s="9">
        <f>109223.4/12</f>
        <v>9101.9499999999989</v>
      </c>
      <c r="AQ9" s="9">
        <f t="shared" ref="AQ9:BA9" si="8">109223.4/12</f>
        <v>9101.9499999999989</v>
      </c>
      <c r="AR9" s="9">
        <f t="shared" si="8"/>
        <v>9101.9499999999989</v>
      </c>
      <c r="AS9" s="9">
        <f t="shared" si="8"/>
        <v>9101.9499999999989</v>
      </c>
      <c r="AT9" s="9">
        <f t="shared" si="8"/>
        <v>9101.9499999999989</v>
      </c>
      <c r="AU9" s="9">
        <f t="shared" si="8"/>
        <v>9101.9499999999989</v>
      </c>
      <c r="AV9" s="9">
        <f t="shared" si="8"/>
        <v>9101.9499999999989</v>
      </c>
      <c r="AW9" s="9">
        <f t="shared" si="8"/>
        <v>9101.9499999999989</v>
      </c>
      <c r="AX9" s="9">
        <f t="shared" si="8"/>
        <v>9101.9499999999989</v>
      </c>
      <c r="AY9" s="9">
        <f t="shared" si="8"/>
        <v>9101.9499999999989</v>
      </c>
      <c r="AZ9" s="9">
        <f t="shared" si="8"/>
        <v>9101.9499999999989</v>
      </c>
      <c r="BA9" s="9">
        <f t="shared" si="8"/>
        <v>9101.9499999999989</v>
      </c>
      <c r="BB9" s="10">
        <f t="shared" si="0"/>
        <v>314987.52999999997</v>
      </c>
      <c r="BC9" s="10">
        <f t="shared" si="1"/>
        <v>8749.6536111111109</v>
      </c>
      <c r="BD9" s="10">
        <f t="shared" si="2"/>
        <v>424210.93000000011</v>
      </c>
      <c r="BE9" s="10">
        <f t="shared" si="3"/>
        <v>8837.7277083333356</v>
      </c>
    </row>
    <row r="10" spans="1:61" x14ac:dyDescent="0.25">
      <c r="A10" s="21" t="s">
        <v>11</v>
      </c>
      <c r="B10" s="9">
        <v>11889.21</v>
      </c>
      <c r="C10" s="9">
        <v>11889.21</v>
      </c>
      <c r="D10" s="9">
        <v>11889.21</v>
      </c>
      <c r="E10" s="9">
        <v>11889.21</v>
      </c>
      <c r="F10" s="9">
        <v>12126.99</v>
      </c>
      <c r="G10" s="9">
        <v>12126.99</v>
      </c>
      <c r="H10" s="9">
        <v>12126.99</v>
      </c>
      <c r="I10" s="9">
        <v>12126.99</v>
      </c>
      <c r="J10" s="9">
        <v>12126.99</v>
      </c>
      <c r="K10" s="9">
        <v>12126.99</v>
      </c>
      <c r="L10" s="9">
        <v>12126.99</v>
      </c>
      <c r="M10" s="9">
        <v>12126.99</v>
      </c>
      <c r="N10" s="9">
        <v>12126.99</v>
      </c>
      <c r="O10" s="9">
        <v>12126.99</v>
      </c>
      <c r="P10" s="9">
        <v>12126.99</v>
      </c>
      <c r="Q10" s="9">
        <v>12126.99</v>
      </c>
      <c r="R10" s="9">
        <v>12369.53</v>
      </c>
      <c r="S10" s="9">
        <v>12369.53</v>
      </c>
      <c r="T10" s="9">
        <v>12369.53</v>
      </c>
      <c r="U10" s="9">
        <v>12369.53</v>
      </c>
      <c r="V10" s="9">
        <v>12369.53</v>
      </c>
      <c r="W10" s="9">
        <v>12369.53</v>
      </c>
      <c r="X10" s="9">
        <v>12369.53</v>
      </c>
      <c r="Y10" s="9">
        <v>12369.53</v>
      </c>
      <c r="Z10" s="9">
        <v>12369.53</v>
      </c>
      <c r="AA10" s="9">
        <v>12369.53</v>
      </c>
      <c r="AB10" s="9">
        <v>12369.53</v>
      </c>
      <c r="AC10" s="9">
        <v>12369.53</v>
      </c>
      <c r="AD10" s="9">
        <v>12616.92</v>
      </c>
      <c r="AE10" s="9">
        <v>12616.92</v>
      </c>
      <c r="AF10" s="9">
        <v>12616.92</v>
      </c>
      <c r="AG10" s="9">
        <v>12616.92</v>
      </c>
      <c r="AH10" s="9">
        <v>12616.92</v>
      </c>
      <c r="AI10" s="9">
        <v>12616.92</v>
      </c>
      <c r="AJ10" s="9">
        <v>12616.92</v>
      </c>
      <c r="AK10" s="9">
        <v>12616.92</v>
      </c>
      <c r="AL10" s="9">
        <v>12616.92</v>
      </c>
      <c r="AM10" s="9">
        <v>12616.92</v>
      </c>
      <c r="AN10" s="9">
        <v>12616.92</v>
      </c>
      <c r="AO10" s="9">
        <v>12616.92</v>
      </c>
      <c r="AP10" s="9">
        <v>12869.26</v>
      </c>
      <c r="AQ10" s="9">
        <v>12869.26</v>
      </c>
      <c r="AR10" s="9">
        <v>12869.26</v>
      </c>
      <c r="AS10" s="9">
        <v>12869.26</v>
      </c>
      <c r="AT10" s="9">
        <v>12869.26</v>
      </c>
      <c r="AU10" s="9">
        <v>12869.26</v>
      </c>
      <c r="AV10" s="9">
        <v>12869.26</v>
      </c>
      <c r="AW10" s="9">
        <v>12869.26</v>
      </c>
      <c r="AX10" s="9">
        <v>12869.26</v>
      </c>
      <c r="AY10" s="9">
        <v>12869.26</v>
      </c>
      <c r="AZ10" s="9">
        <v>12869.26</v>
      </c>
      <c r="BA10" s="9">
        <v>12869.26</v>
      </c>
      <c r="BB10" s="10">
        <f t="shared" si="0"/>
        <v>445361.27999999985</v>
      </c>
      <c r="BC10" s="10">
        <f t="shared" si="1"/>
        <v>12371.146666666662</v>
      </c>
      <c r="BD10" s="10">
        <f t="shared" si="2"/>
        <v>599792.39999999991</v>
      </c>
      <c r="BE10" s="10">
        <f t="shared" si="3"/>
        <v>12495.674999999997</v>
      </c>
    </row>
    <row r="11" spans="1:61" x14ac:dyDescent="0.25">
      <c r="A11" s="21" t="s">
        <v>12</v>
      </c>
      <c r="B11" s="9">
        <v>14219.225</v>
      </c>
      <c r="C11" s="9">
        <v>14219.225</v>
      </c>
      <c r="D11" s="9">
        <v>14219.225</v>
      </c>
      <c r="E11" s="9">
        <v>14219.225</v>
      </c>
      <c r="F11" s="9">
        <v>14503.6095</v>
      </c>
      <c r="G11" s="9">
        <v>14503.6095</v>
      </c>
      <c r="H11" s="9">
        <v>14503.6095</v>
      </c>
      <c r="I11" s="9">
        <v>14503.6095</v>
      </c>
      <c r="J11" s="9">
        <v>14503.6095</v>
      </c>
      <c r="K11" s="9">
        <v>14503.6095</v>
      </c>
      <c r="L11" s="9">
        <v>14503.6095</v>
      </c>
      <c r="M11" s="9">
        <v>14503.6095</v>
      </c>
      <c r="N11" s="9">
        <v>14503.6095</v>
      </c>
      <c r="O11" s="9">
        <v>14503.6095</v>
      </c>
      <c r="P11" s="9">
        <v>14503.6095</v>
      </c>
      <c r="Q11" s="9">
        <v>14503.6095</v>
      </c>
      <c r="R11" s="9">
        <v>14793.681690000001</v>
      </c>
      <c r="S11" s="9">
        <v>14793.681690000001</v>
      </c>
      <c r="T11" s="9">
        <v>14793.681690000001</v>
      </c>
      <c r="U11" s="9">
        <v>14793.681690000001</v>
      </c>
      <c r="V11" s="9">
        <v>14793.681690000001</v>
      </c>
      <c r="W11" s="9">
        <v>14793.681690000001</v>
      </c>
      <c r="X11" s="9">
        <v>14793.681690000001</v>
      </c>
      <c r="Y11" s="9">
        <v>14793.681690000001</v>
      </c>
      <c r="Z11" s="9">
        <v>14793.681690000001</v>
      </c>
      <c r="AA11" s="9">
        <v>14793.681690000001</v>
      </c>
      <c r="AB11" s="9">
        <v>14793.681690000001</v>
      </c>
      <c r="AC11" s="9">
        <v>14793.681690000001</v>
      </c>
      <c r="AD11" s="9">
        <v>15089.555323800001</v>
      </c>
      <c r="AE11" s="9">
        <v>15089.555323800001</v>
      </c>
      <c r="AF11" s="9">
        <v>15089.555323800001</v>
      </c>
      <c r="AG11" s="9">
        <v>15089.555323800001</v>
      </c>
      <c r="AH11" s="9">
        <v>15089.555323800001</v>
      </c>
      <c r="AI11" s="9">
        <v>15089.555323800001</v>
      </c>
      <c r="AJ11" s="9">
        <v>15089.555323800001</v>
      </c>
      <c r="AK11" s="9">
        <v>15089.555323800001</v>
      </c>
      <c r="AL11" s="9">
        <v>15089.555323800001</v>
      </c>
      <c r="AM11" s="9">
        <v>15089.555323800001</v>
      </c>
      <c r="AN11" s="9">
        <v>15089.555323800001</v>
      </c>
      <c r="AO11" s="9">
        <v>15089.555323800001</v>
      </c>
      <c r="AP11" s="9">
        <f>AO11*1.02</f>
        <v>15391.346430276002</v>
      </c>
      <c r="AQ11" s="9">
        <f>AP11*1.02</f>
        <v>15699.173358881522</v>
      </c>
      <c r="AR11" s="9">
        <f t="shared" ref="AR11:BA11" si="9">AQ11*1.02</f>
        <v>16013.156826059154</v>
      </c>
      <c r="AS11" s="9">
        <f t="shared" si="9"/>
        <v>16333.419962580338</v>
      </c>
      <c r="AT11" s="9">
        <f t="shared" si="9"/>
        <v>16660.088361831946</v>
      </c>
      <c r="AU11" s="9">
        <f t="shared" si="9"/>
        <v>16993.290129068584</v>
      </c>
      <c r="AV11" s="9">
        <f t="shared" si="9"/>
        <v>17333.155931649955</v>
      </c>
      <c r="AW11" s="9">
        <f t="shared" si="9"/>
        <v>17679.819050282953</v>
      </c>
      <c r="AX11" s="9">
        <f t="shared" si="9"/>
        <v>18033.415431288613</v>
      </c>
      <c r="AY11" s="9">
        <f t="shared" si="9"/>
        <v>18394.083739914386</v>
      </c>
      <c r="AZ11" s="9">
        <f t="shared" si="9"/>
        <v>18761.965414712675</v>
      </c>
      <c r="BA11" s="9">
        <f t="shared" si="9"/>
        <v>19137.204723006929</v>
      </c>
      <c r="BB11" s="10">
        <f t="shared" si="0"/>
        <v>532642.15816560015</v>
      </c>
      <c r="BC11" s="10">
        <f t="shared" si="1"/>
        <v>14795.615504600004</v>
      </c>
      <c r="BD11" s="10">
        <f t="shared" si="2"/>
        <v>739072.27752515313</v>
      </c>
      <c r="BE11" s="10">
        <f t="shared" si="3"/>
        <v>15397.339115107357</v>
      </c>
    </row>
    <row r="12" spans="1:61" x14ac:dyDescent="0.25">
      <c r="A12" s="16" t="s">
        <v>18</v>
      </c>
      <c r="B12" s="17">
        <v>7400</v>
      </c>
      <c r="C12" s="17">
        <v>7400</v>
      </c>
      <c r="D12" s="17">
        <v>7400</v>
      </c>
      <c r="E12" s="17">
        <v>7400</v>
      </c>
      <c r="F12" s="17">
        <v>7400</v>
      </c>
      <c r="G12" s="17">
        <v>7400</v>
      </c>
      <c r="H12" s="17">
        <v>7400</v>
      </c>
      <c r="I12" s="17">
        <v>7400</v>
      </c>
      <c r="J12" s="17">
        <v>7400</v>
      </c>
      <c r="K12" s="17">
        <v>7400</v>
      </c>
      <c r="L12" s="17">
        <v>7400</v>
      </c>
      <c r="M12" s="17">
        <v>7400</v>
      </c>
      <c r="N12" s="17">
        <v>7400</v>
      </c>
      <c r="O12" s="17">
        <v>7400</v>
      </c>
      <c r="P12" s="17">
        <v>7400</v>
      </c>
      <c r="Q12" s="17">
        <v>7400</v>
      </c>
      <c r="R12" s="17">
        <v>7400</v>
      </c>
      <c r="S12" s="17">
        <v>7400</v>
      </c>
      <c r="T12" s="17">
        <v>7400</v>
      </c>
      <c r="U12" s="17">
        <v>7400</v>
      </c>
      <c r="V12" s="17">
        <v>7400</v>
      </c>
      <c r="W12" s="17">
        <v>7400</v>
      </c>
      <c r="X12" s="17">
        <v>7400</v>
      </c>
      <c r="Y12" s="17">
        <v>7400</v>
      </c>
      <c r="Z12" s="17">
        <v>7400</v>
      </c>
      <c r="AA12" s="17">
        <v>7400</v>
      </c>
      <c r="AB12" s="17">
        <v>7400</v>
      </c>
      <c r="AC12" s="17">
        <v>7400</v>
      </c>
      <c r="AD12" s="17">
        <v>7400</v>
      </c>
      <c r="AE12" s="17">
        <v>7400</v>
      </c>
      <c r="AF12" s="17">
        <v>7400</v>
      </c>
      <c r="AG12" s="17">
        <v>7400</v>
      </c>
      <c r="AH12" s="17">
        <v>7400</v>
      </c>
      <c r="AI12" s="17">
        <v>7400</v>
      </c>
      <c r="AJ12" s="17">
        <v>7400</v>
      </c>
      <c r="AK12" s="17">
        <v>7400</v>
      </c>
      <c r="AL12" s="17">
        <v>7400</v>
      </c>
      <c r="AM12" s="17">
        <v>7400</v>
      </c>
      <c r="AN12" s="17">
        <v>7400</v>
      </c>
      <c r="AO12" s="17">
        <v>7400</v>
      </c>
      <c r="AP12" s="17">
        <v>7400</v>
      </c>
      <c r="AQ12" s="17">
        <v>7400</v>
      </c>
      <c r="AR12" s="17">
        <v>7400</v>
      </c>
      <c r="AS12" s="17">
        <v>7400</v>
      </c>
      <c r="AT12" s="17">
        <v>7400</v>
      </c>
      <c r="AU12" s="17">
        <v>7400</v>
      </c>
      <c r="AV12" s="17">
        <v>7400</v>
      </c>
      <c r="AW12" s="17">
        <v>7400</v>
      </c>
      <c r="AX12" s="17">
        <v>7400</v>
      </c>
      <c r="AY12" s="17">
        <v>7400</v>
      </c>
      <c r="AZ12" s="17">
        <v>7400</v>
      </c>
      <c r="BA12" s="17">
        <v>7400</v>
      </c>
      <c r="BB12" s="18">
        <f t="shared" si="0"/>
        <v>266400</v>
      </c>
      <c r="BC12" s="18">
        <f t="shared" si="1"/>
        <v>7400</v>
      </c>
      <c r="BD12" s="18">
        <f t="shared" si="2"/>
        <v>355200</v>
      </c>
      <c r="BE12" s="18">
        <f t="shared" si="3"/>
        <v>7400</v>
      </c>
    </row>
    <row r="14" spans="1:61" x14ac:dyDescent="0.25">
      <c r="A14" s="14" t="s">
        <v>15</v>
      </c>
    </row>
    <row r="15" spans="1:61" x14ac:dyDescent="0.25">
      <c r="A15" s="14" t="s">
        <v>16</v>
      </c>
    </row>
    <row r="16" spans="1:61" x14ac:dyDescent="0.25">
      <c r="A16" s="14" t="s">
        <v>17</v>
      </c>
    </row>
    <row r="17" spans="1:1" x14ac:dyDescent="0.25">
      <c r="A17" s="22" t="s">
        <v>3</v>
      </c>
    </row>
  </sheetData>
  <hyperlinks>
    <hyperlink ref="A17" r:id="rId1" xr:uid="{0DCB4EE1-CD8C-4814-B520-22206B623040}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Unit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Potapova, Katerina</cp:lastModifiedBy>
  <dcterms:modified xsi:type="dcterms:W3CDTF">2026-04-14T14:15:48Z</dcterms:modified>
</cp:coreProperties>
</file>